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Sheet1!$A$1:$C$209</definedName>
  </definedNames>
  <calcPr calcId="124519"/>
</workbook>
</file>

<file path=xl/calcChain.xml><?xml version="1.0" encoding="utf-8"?>
<calcChain xmlns="http://schemas.openxmlformats.org/spreadsheetml/2006/main">
  <c r="C192" i="1"/>
  <c r="C114"/>
  <c r="C108"/>
  <c r="C105"/>
  <c r="C102"/>
  <c r="C99"/>
  <c r="C87"/>
  <c r="C203" l="1"/>
  <c r="C199"/>
  <c r="C186"/>
  <c r="C184"/>
  <c r="C180"/>
  <c r="C173"/>
  <c r="C171"/>
  <c r="C169"/>
  <c r="C166"/>
  <c r="C160"/>
  <c r="C157"/>
  <c r="C154"/>
  <c r="C151"/>
  <c r="C149"/>
  <c r="C145"/>
  <c r="C143"/>
  <c r="C141"/>
  <c r="C138"/>
  <c r="C128"/>
  <c r="C126"/>
  <c r="C121"/>
  <c r="C118"/>
  <c r="C112"/>
  <c r="C110"/>
  <c r="C107"/>
  <c r="C95"/>
  <c r="C91"/>
  <c r="C89"/>
  <c r="C82"/>
  <c r="C79"/>
  <c r="C77"/>
  <c r="C75"/>
  <c r="C73"/>
  <c r="C62"/>
  <c r="C59"/>
  <c r="C56"/>
  <c r="C53"/>
  <c r="C51"/>
  <c r="C38"/>
  <c r="C29"/>
  <c r="C124" l="1"/>
  <c r="C190"/>
  <c r="C181"/>
  <c r="C193"/>
  <c r="C209" l="1"/>
  <c r="D8" i="2"/>
  <c r="B5"/>
  <c r="A6"/>
</calcChain>
</file>

<file path=xl/sharedStrings.xml><?xml version="1.0" encoding="utf-8"?>
<sst xmlns="http://schemas.openxmlformats.org/spreadsheetml/2006/main" count="164" uniqueCount="72">
  <si>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</si>
  <si>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</si>
  <si>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</si>
  <si>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</si>
  <si>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</si>
  <si>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</si>
  <si>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</si>
  <si>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</si>
  <si>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</si>
  <si>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</si>
  <si>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</si>
  <si>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</si>
  <si>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</si>
  <si>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</si>
  <si>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</si>
  <si>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</si>
  <si>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</si>
  <si>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</si>
  <si>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</si>
  <si>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</si>
  <si>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</si>
  <si>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</si>
  <si>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</si>
  <si>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</si>
  <si>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</si>
  <si>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</si>
  <si>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</si>
  <si>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</si>
  <si>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</si>
  <si>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</si>
  <si>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</si>
  <si>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</si>
  <si>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</si>
  <si>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</si>
  <si>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</si>
  <si>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</si>
  <si>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</si>
  <si>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</si>
  <si>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ПРОМЕНЕ НА РАЧУНУ "ОБ СТЕФАН ВИСОКИ"SMED.PALANKA  840-0000000211661-10 ИЗВОД БР. 85</t>
  </si>
  <si>
    <t>10.09.2024.</t>
  </si>
  <si>
    <t>MEDIKUNION DOO</t>
  </si>
  <si>
    <t>Mark Medical doo</t>
  </si>
  <si>
    <t>B. Braun Adria RSRB d.o.o.</t>
  </si>
  <si>
    <t>Amicus SRB d.o.o.</t>
  </si>
  <si>
    <t>PHOENIX PHARMA DOO BEOGRAD</t>
  </si>
  <si>
    <t>BEOHEM-3 d.o.o.</t>
  </si>
  <si>
    <t>INPHARM CO DOO</t>
  </si>
  <si>
    <t>Boehringer Ingelheim Serbia d.o.o. Beogr</t>
  </si>
  <si>
    <t>INOPHARM</t>
  </si>
  <si>
    <t>VEGA DOO</t>
  </si>
  <si>
    <t>Sopharma Trading</t>
  </si>
  <si>
    <t>Farmalogist d.o.o.</t>
  </si>
  <si>
    <t>PharmaSwiss doo</t>
  </si>
  <si>
    <t>ADOC D.O.O. Beograd</t>
  </si>
  <si>
    <t>Pfizer SRB d.o.o</t>
  </si>
  <si>
    <t>MAKLER DOO BEOGRAD</t>
  </si>
  <si>
    <t>Narcissus d.o.o.</t>
  </si>
  <si>
    <t>Magna Pharmacia</t>
  </si>
  <si>
    <t>Остали уградни мат. у ортопедији-директно плаћање</t>
  </si>
  <si>
    <t>FRESENIUS MEDICAL CARE SRBIJA, VRŠAC</t>
  </si>
  <si>
    <t>OPTICUS DOO BEOGRAD</t>
  </si>
  <si>
    <t>HUMANIS DOO BEOGRAD</t>
  </si>
  <si>
    <t>PROFESIONAL MEDIC DOO</t>
  </si>
  <si>
    <t>Labteh doo</t>
  </si>
  <si>
    <t>ProMedia doo KIKINDA</t>
  </si>
  <si>
    <t>Vicor DOO</t>
  </si>
  <si>
    <t>MEDICA LINEA PHARM DOO</t>
  </si>
  <si>
    <t>MEDI LABOR DOO</t>
  </si>
  <si>
    <t>ZOREX PHARMA DOO</t>
  </si>
  <si>
    <t>FLORA KOMERC DOO</t>
  </si>
  <si>
    <t>TEAMEDICAL doo</t>
  </si>
  <si>
    <t>ESENSA DOO BEOGRAD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</si>
</sst>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4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0" fontId="3" fillId="0" borderId="0" xfId="0" applyFont="1" applyBorder="1" applyAlignment="1">
      <alignment horizontal="left" vertical="center"/>
    </xf>
    <xf numFmtId="0" fontId="3" fillId="0" borderId="12" xfId="0" applyFont="1" applyBorder="1"/>
    <xf numFmtId="4" fontId="3" fillId="2" borderId="1" xfId="0" applyNumberFormat="1" applyFont="1" applyFill="1" applyBorder="1"/>
    <xf numFmtId="2" fontId="3" fillId="0" borderId="4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/>
    </xf>
    <xf numFmtId="2" fontId="3" fillId="0" borderId="9" xfId="0" applyNumberFormat="1" applyFont="1" applyBorder="1" applyAlignment="1">
      <alignment wrapText="1"/>
    </xf>
    <xf numFmtId="4" fontId="3" fillId="0" borderId="1" xfId="0" applyNumberFormat="1" applyFont="1" applyBorder="1"/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0" borderId="3" xfId="0" applyNumberFormat="1" applyFont="1" applyBorder="1"/>
    <xf numFmtId="0" fontId="3" fillId="0" borderId="0" xfId="0" applyFont="1" applyBorder="1"/>
    <xf numFmtId="2" fontId="3" fillId="0" borderId="3" xfId="0" applyNumberFormat="1" applyFont="1" applyBorder="1" applyAlignment="1">
      <alignment wrapText="1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3" fillId="0" borderId="4" xfId="0" applyFont="1" applyBorder="1" applyAlignment="1">
      <alignment horizontal="left" vertical="center"/>
    </xf>
    <xf numFmtId="4" fontId="3" fillId="0" borderId="13" xfId="0" applyNumberFormat="1" applyFont="1" applyBorder="1"/>
    <xf numFmtId="0" fontId="7" fillId="0" borderId="1" xfId="0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/>
    </xf>
    <xf numFmtId="0" fontId="7" fillId="0" borderId="15" xfId="0" applyFont="1" applyBorder="1" applyAlignment="1">
      <alignment vertical="top"/>
    </xf>
    <xf numFmtId="4" fontId="7" fillId="0" borderId="0" xfId="0" applyNumberFormat="1" applyFont="1" applyBorder="1" applyAlignment="1">
      <alignment horizontal="right" vertical="top"/>
    </xf>
    <xf numFmtId="4" fontId="5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2" xfId="0" applyBorder="1" applyAlignment="1">
      <alignment vertical="top"/>
    </xf>
    <xf numFmtId="4" fontId="0" fillId="0" borderId="3" xfId="0" applyNumberFormat="1" applyBorder="1" applyAlignment="1">
      <alignment horizontal="right" vertical="top"/>
    </xf>
    <xf numFmtId="4" fontId="0" fillId="0" borderId="13" xfId="0" applyNumberFormat="1" applyBorder="1" applyAlignment="1">
      <alignment horizontal="right" vertical="top"/>
    </xf>
    <xf numFmtId="4" fontId="8" fillId="0" borderId="16" xfId="0" applyNumberFormat="1" applyFont="1" applyBorder="1" applyAlignment="1">
      <alignment horizontal="right" vertical="top"/>
    </xf>
    <xf numFmtId="4" fontId="8" fillId="0" borderId="13" xfId="0" applyNumberFormat="1" applyFont="1" applyBorder="1" applyAlignment="1">
      <alignment horizontal="right" vertical="top"/>
    </xf>
    <xf numFmtId="4" fontId="0" fillId="0" borderId="17" xfId="0" applyNumberFormat="1" applyBorder="1" applyAlignment="1">
      <alignment horizontal="right" vertical="top"/>
    </xf>
    <xf numFmtId="0" fontId="0" fillId="0" borderId="9" xfId="0" applyBorder="1" applyAlignment="1">
      <alignment vertical="top"/>
    </xf>
    <xf numFmtId="0" fontId="7" fillId="0" borderId="2" xfId="0" applyFont="1" applyBorder="1" applyAlignment="1">
      <alignment vertical="top"/>
    </xf>
    <xf numFmtId="4" fontId="7" fillId="0" borderId="3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7" fillId="0" borderId="13" xfId="0" applyNumberFormat="1" applyFont="1" applyBorder="1" applyAlignment="1">
      <alignment horizontal="right" vertical="top"/>
    </xf>
    <xf numFmtId="4" fontId="7" fillId="0" borderId="17" xfId="0" applyNumberFormat="1" applyFont="1" applyBorder="1" applyAlignment="1">
      <alignment horizontal="right" vertical="top"/>
    </xf>
    <xf numFmtId="0" fontId="7" fillId="0" borderId="4" xfId="0" applyFont="1" applyBorder="1" applyAlignment="1">
      <alignment vertical="top"/>
    </xf>
    <xf numFmtId="4" fontId="8" fillId="0" borderId="20" xfId="0" applyNumberFormat="1" applyFont="1" applyBorder="1" applyAlignment="1">
      <alignment horizontal="right" vertical="top"/>
    </xf>
    <xf numFmtId="4" fontId="7" fillId="0" borderId="18" xfId="0" applyNumberFormat="1" applyFont="1" applyBorder="1" applyAlignment="1">
      <alignment horizontal="right" vertical="top"/>
    </xf>
    <xf numFmtId="4" fontId="7" fillId="0" borderId="19" xfId="0" applyNumberFormat="1" applyFont="1" applyBorder="1" applyAlignment="1">
      <alignment horizontal="right" vertical="top"/>
    </xf>
    <xf numFmtId="4" fontId="3" fillId="0" borderId="17" xfId="0" applyNumberFormat="1" applyFont="1" applyBorder="1"/>
    <xf numFmtId="4" fontId="5" fillId="0" borderId="13" xfId="0" applyNumberFormat="1" applyFont="1" applyBorder="1"/>
    <xf numFmtId="0" fontId="7" fillId="0" borderId="0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9"/>
  <sheetViews>
    <sheetView tabSelected="1" view="pageBreakPreview" topLeftCell="A152" zoomScaleSheetLayoutView="100" workbookViewId="0">
      <selection activeCell="C187" sqref="C187"/>
    </sheetView>
  </sheetViews>
  <sheetFormatPr defaultRowHeight="18"/>
  <cols>
    <col min="1" max="1" width="5.5703125" customWidth="1"/>
    <col min="2" max="2" width="77.28515625" style="7" customWidth="1"/>
    <col min="3" max="3" width="62.42578125" style="8" customWidth="1"/>
  </cols>
  <sheetData>
    <row r="1" spans="1:3" s="1" customFormat="1" ht="35.25" customHeight="1">
      <c r="A1" s="48" t="s">
        <v>38</v>
      </c>
      <c r="B1" s="49"/>
      <c r="C1" s="50"/>
    </row>
    <row r="2" spans="1:3" s="1" customFormat="1" ht="39" customHeight="1">
      <c r="A2" s="51"/>
      <c r="B2" s="52"/>
      <c r="C2" s="53"/>
    </row>
    <row r="3" spans="1:3" s="2" customFormat="1" ht="23.25" customHeight="1">
      <c r="A3" s="54"/>
      <c r="B3" s="55"/>
      <c r="C3" s="56"/>
    </row>
    <row r="4" spans="1:3" s="2" customFormat="1" ht="24.75" customHeight="1">
      <c r="B4" s="5"/>
      <c r="C4" s="16" t="s">
        <v>39</v>
      </c>
    </row>
    <row r="5" spans="1:3" s="2" customFormat="1" hidden="1">
      <c r="B5" s="6"/>
      <c r="C5" s="17"/>
    </row>
    <row r="6" spans="1:3" s="2" customFormat="1" ht="18" customHeight="1">
      <c r="A6" s="2" t="s">
        <v>0</v>
      </c>
      <c r="B6" s="11" t="s">
        <v>5</v>
      </c>
      <c r="C6" s="27">
        <v>0</v>
      </c>
    </row>
    <row r="7" spans="1:3" s="2" customFormat="1" ht="18" customHeight="1">
      <c r="A7" s="2" t="s">
        <v>1</v>
      </c>
      <c r="B7" s="11" t="s">
        <v>12</v>
      </c>
      <c r="C7" s="27">
        <v>13750008.59</v>
      </c>
    </row>
    <row r="8" spans="1:3" s="2" customFormat="1" ht="18" customHeight="1">
      <c r="A8" s="2" t="s">
        <v>2</v>
      </c>
      <c r="B8" s="11" t="s">
        <v>17</v>
      </c>
      <c r="C8" s="21">
        <v>0</v>
      </c>
    </row>
    <row r="9" spans="1:3" s="2" customFormat="1" ht="18" customHeight="1">
      <c r="A9" s="2" t="s">
        <v>3</v>
      </c>
      <c r="B9" s="11" t="s">
        <v>6</v>
      </c>
      <c r="C9" s="19">
        <v>0</v>
      </c>
    </row>
    <row r="10" spans="1:3" s="2" customFormat="1" ht="18" customHeight="1">
      <c r="A10" s="2" t="s">
        <v>4</v>
      </c>
      <c r="B10" s="11" t="s">
        <v>7</v>
      </c>
      <c r="C10" s="19">
        <v>0</v>
      </c>
    </row>
    <row r="11" spans="1:3" s="2" customFormat="1" ht="18" customHeight="1">
      <c r="A11" s="4">
        <v>6</v>
      </c>
      <c r="B11" s="11" t="s">
        <v>16</v>
      </c>
      <c r="C11" s="19">
        <v>0</v>
      </c>
    </row>
    <row r="12" spans="1:3" s="2" customFormat="1" ht="18" customHeight="1">
      <c r="A12" s="4">
        <v>7</v>
      </c>
      <c r="B12" s="11" t="s">
        <v>8</v>
      </c>
      <c r="C12" s="27">
        <v>13750008.59</v>
      </c>
    </row>
    <row r="13" spans="1:3" s="2" customFormat="1" hidden="1">
      <c r="B13" s="11"/>
      <c r="C13" s="20"/>
    </row>
    <row r="14" spans="1:3" s="2" customFormat="1">
      <c r="A14" s="4">
        <v>8</v>
      </c>
      <c r="B14" s="12" t="s">
        <v>15</v>
      </c>
      <c r="C14" s="21">
        <v>0</v>
      </c>
    </row>
    <row r="15" spans="1:3" s="3" customFormat="1" ht="18" customHeight="1">
      <c r="A15" s="9">
        <v>9</v>
      </c>
      <c r="B15" s="11" t="s">
        <v>9</v>
      </c>
      <c r="C15" s="27">
        <v>0</v>
      </c>
    </row>
    <row r="16" spans="1:3" s="2" customFormat="1" ht="23.25" customHeight="1">
      <c r="B16" s="57" t="s">
        <v>10</v>
      </c>
      <c r="C16" s="58"/>
    </row>
    <row r="17" spans="1:4" s="14" customFormat="1" ht="24" customHeight="1">
      <c r="A17" s="13">
        <v>10</v>
      </c>
      <c r="B17" s="15" t="s">
        <v>14</v>
      </c>
      <c r="C17" s="18">
        <v>0</v>
      </c>
      <c r="D17" s="26"/>
    </row>
    <row r="18" spans="1:4" s="14" customFormat="1" ht="24" customHeight="1">
      <c r="A18" s="13">
        <v>11</v>
      </c>
      <c r="B18" s="15" t="s">
        <v>13</v>
      </c>
      <c r="C18" s="24">
        <v>0</v>
      </c>
      <c r="D18" s="26"/>
    </row>
    <row r="19" spans="1:4" s="14" customFormat="1" ht="24" customHeight="1">
      <c r="A19" s="13">
        <v>12</v>
      </c>
      <c r="B19" s="15" t="s">
        <v>19</v>
      </c>
      <c r="C19" s="24">
        <v>0</v>
      </c>
      <c r="D19" s="26"/>
    </row>
    <row r="20" spans="1:4" s="14" customFormat="1" ht="24" customHeight="1">
      <c r="A20" s="41">
        <v>13</v>
      </c>
      <c r="B20" s="38" t="s">
        <v>21</v>
      </c>
      <c r="C20" s="36">
        <v>3631197.5</v>
      </c>
      <c r="D20" s="26"/>
    </row>
    <row r="21" spans="1:4" s="37" customFormat="1" ht="24" customHeight="1">
      <c r="A21" s="33"/>
      <c r="B21" s="39" t="s">
        <v>51</v>
      </c>
      <c r="C21" s="40">
        <v>8758.2000000000007</v>
      </c>
    </row>
    <row r="22" spans="1:4" s="37" customFormat="1" ht="24" customHeight="1">
      <c r="A22" s="33"/>
      <c r="B22" s="39" t="s">
        <v>51</v>
      </c>
      <c r="C22" s="40">
        <v>1806.75</v>
      </c>
    </row>
    <row r="23" spans="1:4" s="37" customFormat="1" ht="24" customHeight="1">
      <c r="A23" s="33"/>
      <c r="B23" s="39" t="s">
        <v>51</v>
      </c>
      <c r="C23" s="40">
        <v>71441.7</v>
      </c>
    </row>
    <row r="24" spans="1:4" s="37" customFormat="1" ht="24" customHeight="1">
      <c r="A24" s="33"/>
      <c r="B24" s="39" t="s">
        <v>51</v>
      </c>
      <c r="C24" s="40">
        <v>4338.3999999999996</v>
      </c>
    </row>
    <row r="25" spans="1:4" s="37" customFormat="1" ht="24" customHeight="1">
      <c r="A25" s="33"/>
      <c r="B25" s="39" t="s">
        <v>51</v>
      </c>
      <c r="C25" s="40">
        <v>10301.67</v>
      </c>
    </row>
    <row r="26" spans="1:4" s="37" customFormat="1" ht="24" customHeight="1">
      <c r="A26" s="33"/>
      <c r="B26" s="39" t="s">
        <v>51</v>
      </c>
      <c r="C26" s="40">
        <v>65043</v>
      </c>
    </row>
    <row r="27" spans="1:4" s="37" customFormat="1" ht="24" customHeight="1">
      <c r="A27" s="33"/>
      <c r="B27" s="39" t="s">
        <v>51</v>
      </c>
      <c r="C27" s="40">
        <v>279411.7</v>
      </c>
    </row>
    <row r="28" spans="1:4" s="37" customFormat="1" ht="24" customHeight="1" thickBot="1">
      <c r="A28" s="33"/>
      <c r="B28" s="39" t="s">
        <v>51</v>
      </c>
      <c r="C28" s="60">
        <v>8293.01</v>
      </c>
    </row>
    <row r="29" spans="1:4" s="37" customFormat="1" ht="24" customHeight="1" thickBot="1">
      <c r="A29" s="33"/>
      <c r="B29" s="59"/>
      <c r="C29" s="62">
        <f>SUM(C21:C28)</f>
        <v>449394.43</v>
      </c>
    </row>
    <row r="30" spans="1:4" s="37" customFormat="1" ht="24" customHeight="1">
      <c r="A30" s="33"/>
      <c r="B30" s="39" t="s">
        <v>50</v>
      </c>
      <c r="C30" s="61">
        <v>104852.55</v>
      </c>
    </row>
    <row r="31" spans="1:4" s="37" customFormat="1" ht="24" customHeight="1">
      <c r="A31" s="33"/>
      <c r="B31" s="39" t="s">
        <v>50</v>
      </c>
      <c r="C31" s="40">
        <v>8755.23</v>
      </c>
    </row>
    <row r="32" spans="1:4" s="37" customFormat="1" ht="24" customHeight="1">
      <c r="A32" s="33"/>
      <c r="B32" s="39" t="s">
        <v>50</v>
      </c>
      <c r="C32" s="40">
        <v>11388.47</v>
      </c>
    </row>
    <row r="33" spans="1:3" s="37" customFormat="1" ht="24" customHeight="1">
      <c r="A33" s="33"/>
      <c r="B33" s="39" t="s">
        <v>50</v>
      </c>
      <c r="C33" s="40">
        <v>25552.560000000001</v>
      </c>
    </row>
    <row r="34" spans="1:3" s="37" customFormat="1" ht="24" customHeight="1">
      <c r="A34" s="33"/>
      <c r="B34" s="39" t="s">
        <v>50</v>
      </c>
      <c r="C34" s="40">
        <v>46508.55</v>
      </c>
    </row>
    <row r="35" spans="1:3" s="37" customFormat="1" ht="24" customHeight="1">
      <c r="A35" s="33"/>
      <c r="B35" s="39" t="s">
        <v>50</v>
      </c>
      <c r="C35" s="40">
        <v>63306.1</v>
      </c>
    </row>
    <row r="36" spans="1:3" s="37" customFormat="1" ht="24" customHeight="1">
      <c r="A36" s="33"/>
      <c r="B36" s="39" t="s">
        <v>50</v>
      </c>
      <c r="C36" s="40">
        <v>6744.76</v>
      </c>
    </row>
    <row r="37" spans="1:3" s="37" customFormat="1" ht="24" customHeight="1" thickBot="1">
      <c r="A37" s="33"/>
      <c r="B37" s="39" t="s">
        <v>50</v>
      </c>
      <c r="C37" s="60">
        <v>95295.75</v>
      </c>
    </row>
    <row r="38" spans="1:3" s="37" customFormat="1" ht="24" customHeight="1" thickBot="1">
      <c r="A38" s="33"/>
      <c r="B38" s="59"/>
      <c r="C38" s="62">
        <f>SUM(C30:C37)</f>
        <v>362403.97</v>
      </c>
    </row>
    <row r="39" spans="1:3" s="37" customFormat="1" ht="24" customHeight="1">
      <c r="A39" s="33"/>
      <c r="B39" s="39" t="s">
        <v>49</v>
      </c>
      <c r="C39" s="61">
        <v>24376</v>
      </c>
    </row>
    <row r="40" spans="1:3" s="37" customFormat="1" ht="24" customHeight="1">
      <c r="A40" s="33"/>
      <c r="B40" s="39" t="s">
        <v>49</v>
      </c>
      <c r="C40" s="40">
        <v>54997.69</v>
      </c>
    </row>
    <row r="41" spans="1:3" s="37" customFormat="1" ht="24" customHeight="1">
      <c r="A41" s="33"/>
      <c r="B41" s="39" t="s">
        <v>49</v>
      </c>
      <c r="C41" s="40">
        <v>6732.44</v>
      </c>
    </row>
    <row r="42" spans="1:3" s="37" customFormat="1" ht="24" customHeight="1">
      <c r="A42" s="33"/>
      <c r="B42" s="39" t="s">
        <v>49</v>
      </c>
      <c r="C42" s="40">
        <v>178530.66</v>
      </c>
    </row>
    <row r="43" spans="1:3" s="37" customFormat="1" ht="24" customHeight="1">
      <c r="A43" s="33"/>
      <c r="B43" s="39" t="s">
        <v>49</v>
      </c>
      <c r="C43" s="40">
        <v>14517.89</v>
      </c>
    </row>
    <row r="44" spans="1:3" s="37" customFormat="1" ht="24" customHeight="1">
      <c r="A44" s="33"/>
      <c r="B44" s="39" t="s">
        <v>49</v>
      </c>
      <c r="C44" s="40">
        <v>198119.15</v>
      </c>
    </row>
    <row r="45" spans="1:3" s="37" customFormat="1" ht="24" customHeight="1">
      <c r="A45" s="33"/>
      <c r="B45" s="39" t="s">
        <v>49</v>
      </c>
      <c r="C45" s="40">
        <v>4590.5200000000004</v>
      </c>
    </row>
    <row r="46" spans="1:3" s="37" customFormat="1" ht="24" customHeight="1">
      <c r="A46" s="33"/>
      <c r="B46" s="39" t="s">
        <v>49</v>
      </c>
      <c r="C46" s="40">
        <v>10758.83</v>
      </c>
    </row>
    <row r="47" spans="1:3" s="37" customFormat="1" ht="24" customHeight="1">
      <c r="A47" s="33"/>
      <c r="B47" s="39" t="s">
        <v>49</v>
      </c>
      <c r="C47" s="40">
        <v>332970</v>
      </c>
    </row>
    <row r="48" spans="1:3" s="37" customFormat="1" ht="24" customHeight="1">
      <c r="A48" s="33"/>
      <c r="B48" s="39" t="s">
        <v>49</v>
      </c>
      <c r="C48" s="40">
        <v>1909.6</v>
      </c>
    </row>
    <row r="49" spans="1:3" s="37" customFormat="1" ht="24" customHeight="1">
      <c r="A49" s="33"/>
      <c r="B49" s="39" t="s">
        <v>49</v>
      </c>
      <c r="C49" s="40">
        <v>2585.2199999999998</v>
      </c>
    </row>
    <row r="50" spans="1:3" s="37" customFormat="1" ht="24" customHeight="1" thickBot="1">
      <c r="A50" s="33"/>
      <c r="B50" s="39" t="s">
        <v>49</v>
      </c>
      <c r="C50" s="60">
        <v>3720.38</v>
      </c>
    </row>
    <row r="51" spans="1:3" s="37" customFormat="1" ht="24" customHeight="1" thickBot="1">
      <c r="A51" s="33"/>
      <c r="B51" s="59"/>
      <c r="C51" s="62">
        <f>SUM(C39:C50)</f>
        <v>833808.38000000012</v>
      </c>
    </row>
    <row r="52" spans="1:3" s="37" customFormat="1" ht="24" customHeight="1" thickBot="1">
      <c r="A52" s="33"/>
      <c r="B52" s="39" t="s">
        <v>48</v>
      </c>
      <c r="C52" s="64">
        <v>29172</v>
      </c>
    </row>
    <row r="53" spans="1:3" s="37" customFormat="1" ht="24" customHeight="1" thickBot="1">
      <c r="A53" s="33"/>
      <c r="B53" s="59"/>
      <c r="C53" s="62">
        <f>SUM(C52)</f>
        <v>29172</v>
      </c>
    </row>
    <row r="54" spans="1:3" s="37" customFormat="1" ht="24" customHeight="1">
      <c r="A54" s="33"/>
      <c r="B54" s="39" t="s">
        <v>47</v>
      </c>
      <c r="C54" s="61">
        <v>52466.92</v>
      </c>
    </row>
    <row r="55" spans="1:3" s="37" customFormat="1" ht="24" customHeight="1" thickBot="1">
      <c r="A55" s="33"/>
      <c r="B55" s="39" t="s">
        <v>47</v>
      </c>
      <c r="C55" s="60">
        <v>52466.92</v>
      </c>
    </row>
    <row r="56" spans="1:3" s="37" customFormat="1" ht="24" customHeight="1" thickBot="1">
      <c r="A56" s="33"/>
      <c r="B56" s="59"/>
      <c r="C56" s="62">
        <f>SUM(C54:C55)</f>
        <v>104933.84</v>
      </c>
    </row>
    <row r="57" spans="1:3" s="37" customFormat="1" ht="24" customHeight="1">
      <c r="A57" s="33"/>
      <c r="B57" s="39" t="s">
        <v>46</v>
      </c>
      <c r="C57" s="61">
        <v>107855.75</v>
      </c>
    </row>
    <row r="58" spans="1:3" s="37" customFormat="1" ht="24" customHeight="1" thickBot="1">
      <c r="A58" s="33"/>
      <c r="B58" s="39" t="s">
        <v>46</v>
      </c>
      <c r="C58" s="60">
        <v>281238.84999999998</v>
      </c>
    </row>
    <row r="59" spans="1:3" s="37" customFormat="1" ht="24" customHeight="1" thickBot="1">
      <c r="A59" s="33"/>
      <c r="B59" s="59"/>
      <c r="C59" s="62">
        <f>SUM(C57:C58)</f>
        <v>389094.6</v>
      </c>
    </row>
    <row r="60" spans="1:3" s="37" customFormat="1" ht="24" customHeight="1">
      <c r="A60" s="33"/>
      <c r="B60" s="39" t="s">
        <v>45</v>
      </c>
      <c r="C60" s="61">
        <v>292973.45</v>
      </c>
    </row>
    <row r="61" spans="1:3" s="37" customFormat="1" ht="24" customHeight="1" thickBot="1">
      <c r="A61" s="33"/>
      <c r="B61" s="39" t="s">
        <v>45</v>
      </c>
      <c r="C61" s="60">
        <v>292973.45</v>
      </c>
    </row>
    <row r="62" spans="1:3" s="37" customFormat="1" ht="24" customHeight="1" thickBot="1">
      <c r="A62" s="33"/>
      <c r="B62" s="59"/>
      <c r="C62" s="62">
        <f>SUM(C60:C61)</f>
        <v>585946.9</v>
      </c>
    </row>
    <row r="63" spans="1:3" s="37" customFormat="1" ht="24" customHeight="1">
      <c r="A63" s="33"/>
      <c r="B63" s="39" t="s">
        <v>44</v>
      </c>
      <c r="C63" s="61">
        <v>49705.7</v>
      </c>
    </row>
    <row r="64" spans="1:3" s="37" customFormat="1" ht="24" customHeight="1">
      <c r="A64" s="33"/>
      <c r="B64" s="39" t="s">
        <v>44</v>
      </c>
      <c r="C64" s="40">
        <v>30226.02</v>
      </c>
    </row>
    <row r="65" spans="1:3" s="37" customFormat="1" ht="24" customHeight="1">
      <c r="A65" s="33"/>
      <c r="B65" s="39" t="s">
        <v>44</v>
      </c>
      <c r="C65" s="40">
        <v>139114.79999999999</v>
      </c>
    </row>
    <row r="66" spans="1:3" s="37" customFormat="1" ht="24" customHeight="1">
      <c r="A66" s="33"/>
      <c r="B66" s="39" t="s">
        <v>44</v>
      </c>
      <c r="C66" s="40">
        <v>143246.39999999999</v>
      </c>
    </row>
    <row r="67" spans="1:3" s="37" customFormat="1" ht="24" customHeight="1">
      <c r="A67" s="33"/>
      <c r="B67" s="39" t="s">
        <v>44</v>
      </c>
      <c r="C67" s="40">
        <v>67980</v>
      </c>
    </row>
    <row r="68" spans="1:3" s="37" customFormat="1" ht="24" customHeight="1">
      <c r="A68" s="33"/>
      <c r="B68" s="39" t="s">
        <v>44</v>
      </c>
      <c r="C68" s="40">
        <v>11788.26</v>
      </c>
    </row>
    <row r="69" spans="1:3" s="37" customFormat="1" ht="24" customHeight="1">
      <c r="A69" s="33"/>
      <c r="B69" s="39" t="s">
        <v>44</v>
      </c>
      <c r="C69" s="40">
        <v>31335.43</v>
      </c>
    </row>
    <row r="70" spans="1:3" s="37" customFormat="1" ht="24" customHeight="1">
      <c r="A70" s="33"/>
      <c r="B70" s="39" t="s">
        <v>44</v>
      </c>
      <c r="C70" s="40">
        <v>28856.63</v>
      </c>
    </row>
    <row r="71" spans="1:3" s="37" customFormat="1" ht="24" customHeight="1">
      <c r="A71" s="33"/>
      <c r="B71" s="39" t="s">
        <v>44</v>
      </c>
      <c r="C71" s="40">
        <v>10075.34</v>
      </c>
    </row>
    <row r="72" spans="1:3" s="37" customFormat="1" ht="24" customHeight="1" thickBot="1">
      <c r="A72" s="33"/>
      <c r="B72" s="39" t="s">
        <v>44</v>
      </c>
      <c r="C72" s="60">
        <v>95207.92</v>
      </c>
    </row>
    <row r="73" spans="1:3" s="37" customFormat="1" ht="24" customHeight="1" thickBot="1">
      <c r="A73" s="33"/>
      <c r="B73" s="59"/>
      <c r="C73" s="62">
        <f>SUM(C63:C72)</f>
        <v>607536.5</v>
      </c>
    </row>
    <row r="74" spans="1:3" s="37" customFormat="1" ht="24" customHeight="1" thickBot="1">
      <c r="A74" s="33"/>
      <c r="B74" s="39" t="s">
        <v>43</v>
      </c>
      <c r="C74" s="64">
        <v>3011.14</v>
      </c>
    </row>
    <row r="75" spans="1:3" s="37" customFormat="1" ht="24" customHeight="1" thickBot="1">
      <c r="A75" s="33"/>
      <c r="B75" s="59"/>
      <c r="C75" s="62">
        <f>SUM(C74)</f>
        <v>3011.14</v>
      </c>
    </row>
    <row r="76" spans="1:3" s="37" customFormat="1" ht="24" customHeight="1" thickBot="1">
      <c r="A76" s="33"/>
      <c r="B76" s="39" t="s">
        <v>42</v>
      </c>
      <c r="C76" s="64">
        <v>144474</v>
      </c>
    </row>
    <row r="77" spans="1:3" s="37" customFormat="1" ht="24" customHeight="1" thickBot="1">
      <c r="A77" s="33"/>
      <c r="B77" s="59"/>
      <c r="C77" s="62">
        <f>SUM(C76)</f>
        <v>144474</v>
      </c>
    </row>
    <row r="78" spans="1:3" s="37" customFormat="1" ht="24" customHeight="1" thickBot="1">
      <c r="A78" s="33"/>
      <c r="B78" s="39" t="s">
        <v>41</v>
      </c>
      <c r="C78" s="64">
        <v>72338.64</v>
      </c>
    </row>
    <row r="79" spans="1:3" s="37" customFormat="1" ht="24" customHeight="1" thickBot="1">
      <c r="A79" s="33"/>
      <c r="B79" s="59"/>
      <c r="C79" s="62">
        <f>SUM(C78)</f>
        <v>72338.64</v>
      </c>
    </row>
    <row r="80" spans="1:3" s="37" customFormat="1" ht="24" customHeight="1">
      <c r="A80" s="33"/>
      <c r="B80" s="39" t="s">
        <v>40</v>
      </c>
      <c r="C80" s="61">
        <v>31901.1</v>
      </c>
    </row>
    <row r="81" spans="1:3" s="37" customFormat="1" ht="24" customHeight="1" thickBot="1">
      <c r="A81" s="33"/>
      <c r="B81" s="39" t="s">
        <v>40</v>
      </c>
      <c r="C81" s="60">
        <v>17182</v>
      </c>
    </row>
    <row r="82" spans="1:3" s="37" customFormat="1" ht="24" customHeight="1" thickBot="1">
      <c r="A82" s="32"/>
      <c r="B82" s="65"/>
      <c r="C82" s="62">
        <f>SUM(C80:C81)</f>
        <v>49083.1</v>
      </c>
    </row>
    <row r="83" spans="1:3">
      <c r="A83" s="29">
        <v>14</v>
      </c>
      <c r="B83" s="30" t="s">
        <v>22</v>
      </c>
      <c r="C83" s="42">
        <v>1038142.71</v>
      </c>
    </row>
    <row r="84" spans="1:3" ht="18.75" thickBot="1">
      <c r="A84" s="32"/>
      <c r="B84" s="43" t="s">
        <v>51</v>
      </c>
      <c r="C84" s="67">
        <v>103400.33</v>
      </c>
    </row>
    <row r="85" spans="1:3" ht="18.75" thickBot="1">
      <c r="A85" s="32"/>
      <c r="B85" s="66"/>
      <c r="C85" s="62">
        <v>103400.33</v>
      </c>
    </row>
    <row r="86" spans="1:3" ht="18.75" thickBot="1">
      <c r="A86" s="32"/>
      <c r="B86" s="43" t="s">
        <v>52</v>
      </c>
      <c r="C86" s="70">
        <v>399614.49</v>
      </c>
    </row>
    <row r="87" spans="1:3" ht="18.75" thickBot="1">
      <c r="A87" s="32"/>
      <c r="B87" s="66"/>
      <c r="C87" s="62">
        <f>SUM(C86)</f>
        <v>399614.49</v>
      </c>
    </row>
    <row r="88" spans="1:3" ht="18.75" thickBot="1">
      <c r="A88" s="32"/>
      <c r="B88" s="43" t="s">
        <v>50</v>
      </c>
      <c r="C88" s="70">
        <v>58189.56</v>
      </c>
    </row>
    <row r="89" spans="1:3" ht="18.75" thickBot="1">
      <c r="A89" s="32"/>
      <c r="B89" s="66"/>
      <c r="C89" s="62">
        <f>SUM(C88)</f>
        <v>58189.56</v>
      </c>
    </row>
    <row r="90" spans="1:3" ht="18.75" thickBot="1">
      <c r="A90" s="32"/>
      <c r="B90" s="43" t="s">
        <v>49</v>
      </c>
      <c r="C90" s="70">
        <v>18942.330000000002</v>
      </c>
    </row>
    <row r="91" spans="1:3" ht="18.75" thickBot="1">
      <c r="A91" s="32"/>
      <c r="B91" s="66"/>
      <c r="C91" s="62">
        <f>SUM(C90)</f>
        <v>18942.330000000002</v>
      </c>
    </row>
    <row r="92" spans="1:3">
      <c r="A92" s="32"/>
      <c r="B92" s="43" t="s">
        <v>44</v>
      </c>
      <c r="C92" s="69">
        <v>25388</v>
      </c>
    </row>
    <row r="93" spans="1:3">
      <c r="A93" s="32"/>
      <c r="B93" s="43" t="s">
        <v>44</v>
      </c>
      <c r="C93" s="44">
        <v>30839.599999999999</v>
      </c>
    </row>
    <row r="94" spans="1:3" ht="18.75" thickBot="1">
      <c r="A94" s="32"/>
      <c r="B94" s="43" t="s">
        <v>44</v>
      </c>
      <c r="C94" s="67">
        <v>401768.4</v>
      </c>
    </row>
    <row r="95" spans="1:3" ht="18.75" thickBot="1">
      <c r="A95" s="32"/>
      <c r="B95" s="66"/>
      <c r="C95" s="62">
        <f>SUM(C92:C94)</f>
        <v>457996</v>
      </c>
    </row>
    <row r="96" spans="1:3">
      <c r="A96" s="33">
        <v>15</v>
      </c>
      <c r="B96" s="34" t="s">
        <v>30</v>
      </c>
      <c r="C96" s="68">
        <v>0</v>
      </c>
    </row>
    <row r="97" spans="1:3">
      <c r="A97" s="33">
        <v>16</v>
      </c>
      <c r="B97" s="34" t="s">
        <v>23</v>
      </c>
      <c r="C97" s="31">
        <v>873158.75</v>
      </c>
    </row>
    <row r="98" spans="1:3" ht="18.75" thickBot="1">
      <c r="A98" s="33"/>
      <c r="B98" s="43" t="s">
        <v>49</v>
      </c>
      <c r="C98" s="67">
        <v>28020.959999999999</v>
      </c>
    </row>
    <row r="99" spans="1:3" ht="18.75" thickBot="1">
      <c r="A99" s="33"/>
      <c r="B99" s="66"/>
      <c r="C99" s="62">
        <f>SUM(C98)</f>
        <v>28020.959999999999</v>
      </c>
    </row>
    <row r="100" spans="1:3">
      <c r="A100" s="33"/>
      <c r="B100" s="43" t="s">
        <v>53</v>
      </c>
      <c r="C100" s="69">
        <v>62126.36</v>
      </c>
    </row>
    <row r="101" spans="1:3" ht="18.75" thickBot="1">
      <c r="A101" s="33"/>
      <c r="B101" s="43" t="s">
        <v>53</v>
      </c>
      <c r="C101" s="67">
        <v>269214.23</v>
      </c>
    </row>
    <row r="102" spans="1:3" ht="18.75" thickBot="1">
      <c r="A102" s="33"/>
      <c r="B102" s="66"/>
      <c r="C102" s="62">
        <f>SUM(C100:C101)</f>
        <v>331340.58999999997</v>
      </c>
    </row>
    <row r="103" spans="1:3">
      <c r="A103" s="33"/>
      <c r="B103" s="43" t="s">
        <v>43</v>
      </c>
      <c r="C103" s="69">
        <v>301559.71999999997</v>
      </c>
    </row>
    <row r="104" spans="1:3" ht="18.75" thickBot="1">
      <c r="A104" s="33"/>
      <c r="B104" s="43" t="s">
        <v>43</v>
      </c>
      <c r="C104" s="67">
        <v>144751.42000000001</v>
      </c>
    </row>
    <row r="105" spans="1:3" ht="18.75" thickBot="1">
      <c r="A105" s="33"/>
      <c r="B105" s="66"/>
      <c r="C105" s="62">
        <f>SUM(C103:C104)</f>
        <v>446311.14</v>
      </c>
    </row>
    <row r="106" spans="1:3" ht="18.75" thickBot="1">
      <c r="A106" s="33"/>
      <c r="B106" s="43" t="s">
        <v>44</v>
      </c>
      <c r="C106" s="70">
        <v>67486.06</v>
      </c>
    </row>
    <row r="107" spans="1:3" ht="18.75" thickBot="1">
      <c r="A107" s="33"/>
      <c r="B107" s="66"/>
      <c r="C107" s="62">
        <f>SUM(C106)</f>
        <v>67486.06</v>
      </c>
    </row>
    <row r="108" spans="1:3">
      <c r="A108" s="33">
        <v>17</v>
      </c>
      <c r="B108" s="34" t="s">
        <v>24</v>
      </c>
      <c r="C108" s="42">
        <f>SUM(C110+C112)</f>
        <v>2099900</v>
      </c>
    </row>
    <row r="109" spans="1:3" ht="18.75" thickBot="1">
      <c r="A109" s="33"/>
      <c r="B109" s="43" t="s">
        <v>54</v>
      </c>
      <c r="C109" s="67">
        <v>726000</v>
      </c>
    </row>
    <row r="110" spans="1:3" ht="18.75" thickBot="1">
      <c r="A110" s="33"/>
      <c r="B110" s="66"/>
      <c r="C110" s="62">
        <f>SUM(C109)</f>
        <v>726000</v>
      </c>
    </row>
    <row r="111" spans="1:3" ht="18.75" thickBot="1">
      <c r="A111" s="33"/>
      <c r="B111" s="43" t="s">
        <v>44</v>
      </c>
      <c r="C111" s="70">
        <v>1373900</v>
      </c>
    </row>
    <row r="112" spans="1:3" ht="18.75" thickBot="1">
      <c r="A112" s="33"/>
      <c r="B112" s="66"/>
      <c r="C112" s="62">
        <f>SUM(C111)</f>
        <v>1373900</v>
      </c>
    </row>
    <row r="113" spans="1:3">
      <c r="A113" s="33">
        <v>18</v>
      </c>
      <c r="B113" s="34" t="s">
        <v>33</v>
      </c>
      <c r="C113" s="68">
        <v>0</v>
      </c>
    </row>
    <row r="114" spans="1:3">
      <c r="A114" s="33">
        <v>19</v>
      </c>
      <c r="B114" s="35" t="s">
        <v>25</v>
      </c>
      <c r="C114" s="31">
        <f>SUM(C118+C121)</f>
        <v>511137</v>
      </c>
    </row>
    <row r="115" spans="1:3">
      <c r="A115" s="33"/>
      <c r="B115" s="43" t="s">
        <v>57</v>
      </c>
      <c r="C115" s="44">
        <v>100683</v>
      </c>
    </row>
    <row r="116" spans="1:3">
      <c r="A116" s="33"/>
      <c r="B116" s="43" t="s">
        <v>57</v>
      </c>
      <c r="C116" s="44">
        <v>23760</v>
      </c>
    </row>
    <row r="117" spans="1:3" ht="18.75" thickBot="1">
      <c r="A117" s="33"/>
      <c r="B117" s="43" t="s">
        <v>57</v>
      </c>
      <c r="C117" s="67">
        <v>188595</v>
      </c>
    </row>
    <row r="118" spans="1:3" ht="18.75" thickBot="1">
      <c r="A118" s="33"/>
      <c r="B118" s="66"/>
      <c r="C118" s="62">
        <f>SUM(C115:C117)</f>
        <v>313038</v>
      </c>
    </row>
    <row r="119" spans="1:3">
      <c r="A119" s="33"/>
      <c r="B119" s="43" t="s">
        <v>55</v>
      </c>
      <c r="C119" s="69">
        <v>99049.5</v>
      </c>
    </row>
    <row r="120" spans="1:3" ht="18.75" thickBot="1">
      <c r="A120" s="33"/>
      <c r="B120" s="43" t="s">
        <v>55</v>
      </c>
      <c r="C120" s="67">
        <v>99049.5</v>
      </c>
    </row>
    <row r="121" spans="1:3" ht="18.75" thickBot="1">
      <c r="A121" s="33"/>
      <c r="B121" s="66"/>
      <c r="C121" s="62">
        <f>SUM(C119:C120)</f>
        <v>198099</v>
      </c>
    </row>
    <row r="122" spans="1:3">
      <c r="A122" s="33">
        <v>20</v>
      </c>
      <c r="B122" s="34" t="s">
        <v>18</v>
      </c>
      <c r="C122" s="68">
        <v>0</v>
      </c>
    </row>
    <row r="123" spans="1:3" ht="30" customHeight="1">
      <c r="A123" s="13">
        <v>21</v>
      </c>
      <c r="B123" s="15" t="s">
        <v>35</v>
      </c>
      <c r="C123" s="24">
        <v>0</v>
      </c>
    </row>
    <row r="124" spans="1:3">
      <c r="A124" s="13">
        <v>22</v>
      </c>
      <c r="B124" s="15" t="s">
        <v>27</v>
      </c>
      <c r="C124" s="31">
        <f>SUM(C125+C127+C129+C130+C131+C132+C133+C134+C135+C136+C137+C139+C140+C142+C144+C146+C147+C148+C150+C152+C153+C155+C156+C158+C159+C161+C162+C163+C164+C165+C167+C168+C170+C172+C174+C175+C176+C177+C178+C179)</f>
        <v>4026569.1299999994</v>
      </c>
    </row>
    <row r="125" spans="1:3" ht="18.75" thickBot="1">
      <c r="A125" s="33"/>
      <c r="B125" s="43" t="s">
        <v>61</v>
      </c>
      <c r="C125" s="67">
        <v>88330</v>
      </c>
    </row>
    <row r="126" spans="1:3" ht="18.75" thickBot="1">
      <c r="A126" s="33"/>
      <c r="B126" s="66"/>
      <c r="C126" s="62">
        <f>SUM(C125)</f>
        <v>88330</v>
      </c>
    </row>
    <row r="127" spans="1:3" ht="18.75" thickBot="1">
      <c r="A127" s="33"/>
      <c r="B127" s="43" t="s">
        <v>60</v>
      </c>
      <c r="C127" s="70">
        <v>9744</v>
      </c>
    </row>
    <row r="128" spans="1:3" ht="18.75" thickBot="1">
      <c r="A128" s="33"/>
      <c r="B128" s="66"/>
      <c r="C128" s="62">
        <f>SUM(C127)</f>
        <v>9744</v>
      </c>
    </row>
    <row r="129" spans="1:3">
      <c r="A129" s="33"/>
      <c r="B129" s="43" t="s">
        <v>55</v>
      </c>
      <c r="C129" s="69">
        <v>41400</v>
      </c>
    </row>
    <row r="130" spans="1:3">
      <c r="A130" s="33"/>
      <c r="B130" s="43" t="s">
        <v>55</v>
      </c>
      <c r="C130" s="44">
        <v>39475.199999999997</v>
      </c>
    </row>
    <row r="131" spans="1:3">
      <c r="A131" s="33"/>
      <c r="B131" s="43" t="s">
        <v>55</v>
      </c>
      <c r="C131" s="44">
        <v>48300</v>
      </c>
    </row>
    <row r="132" spans="1:3">
      <c r="A132" s="33"/>
      <c r="B132" s="43" t="s">
        <v>55</v>
      </c>
      <c r="C132" s="44">
        <v>252636.35</v>
      </c>
    </row>
    <row r="133" spans="1:3">
      <c r="A133" s="33"/>
      <c r="B133" s="43" t="s">
        <v>55</v>
      </c>
      <c r="C133" s="44">
        <v>49390.2</v>
      </c>
    </row>
    <row r="134" spans="1:3">
      <c r="A134" s="33"/>
      <c r="B134" s="43" t="s">
        <v>55</v>
      </c>
      <c r="C134" s="44">
        <v>33120</v>
      </c>
    </row>
    <row r="135" spans="1:3">
      <c r="A135" s="33"/>
      <c r="B135" s="43" t="s">
        <v>55</v>
      </c>
      <c r="C135" s="44">
        <v>48198.42</v>
      </c>
    </row>
    <row r="136" spans="1:3">
      <c r="A136" s="33"/>
      <c r="B136" s="43" t="s">
        <v>55</v>
      </c>
      <c r="C136" s="44">
        <v>286824</v>
      </c>
    </row>
    <row r="137" spans="1:3" ht="18.75" thickBot="1">
      <c r="A137" s="33"/>
      <c r="B137" s="43" t="s">
        <v>55</v>
      </c>
      <c r="C137" s="67">
        <v>470764.56</v>
      </c>
    </row>
    <row r="138" spans="1:3" ht="18.75" thickBot="1">
      <c r="A138" s="33"/>
      <c r="B138" s="66"/>
      <c r="C138" s="62">
        <f>SUM(C129:C137)</f>
        <v>1270108.73</v>
      </c>
    </row>
    <row r="139" spans="1:3">
      <c r="A139" s="33"/>
      <c r="B139" s="43" t="s">
        <v>62</v>
      </c>
      <c r="C139" s="69">
        <v>81600</v>
      </c>
    </row>
    <row r="140" spans="1:3" ht="18.75" thickBot="1">
      <c r="A140" s="33"/>
      <c r="B140" s="43" t="s">
        <v>62</v>
      </c>
      <c r="C140" s="67">
        <v>122400</v>
      </c>
    </row>
    <row r="141" spans="1:3" ht="18.75" thickBot="1">
      <c r="A141" s="33"/>
      <c r="B141" s="66"/>
      <c r="C141" s="62">
        <f>SUM(C139:C140)</f>
        <v>204000</v>
      </c>
    </row>
    <row r="142" spans="1:3" ht="18.75" thickBot="1">
      <c r="A142" s="33"/>
      <c r="B142" s="43" t="s">
        <v>63</v>
      </c>
      <c r="C142" s="70">
        <v>14490</v>
      </c>
    </row>
    <row r="143" spans="1:3" ht="18.75" thickBot="1">
      <c r="A143" s="33"/>
      <c r="B143" s="66"/>
      <c r="C143" s="62">
        <f>SUM(C142)</f>
        <v>14490</v>
      </c>
    </row>
    <row r="144" spans="1:3" ht="18.75" thickBot="1">
      <c r="A144" s="33"/>
      <c r="B144" s="43" t="s">
        <v>64</v>
      </c>
      <c r="C144" s="70">
        <v>107851.2</v>
      </c>
    </row>
    <row r="145" spans="1:3" ht="18.75" thickBot="1">
      <c r="A145" s="33"/>
      <c r="B145" s="66"/>
      <c r="C145" s="62">
        <f>SUM(C144)</f>
        <v>107851.2</v>
      </c>
    </row>
    <row r="146" spans="1:3">
      <c r="A146" s="33"/>
      <c r="B146" s="43" t="s">
        <v>65</v>
      </c>
      <c r="C146" s="69">
        <v>245404</v>
      </c>
    </row>
    <row r="147" spans="1:3">
      <c r="A147" s="33"/>
      <c r="B147" s="43" t="s">
        <v>65</v>
      </c>
      <c r="C147" s="44">
        <v>24035</v>
      </c>
    </row>
    <row r="148" spans="1:3" ht="18.75" thickBot="1">
      <c r="A148" s="33"/>
      <c r="B148" s="43" t="s">
        <v>65</v>
      </c>
      <c r="C148" s="67">
        <v>25440</v>
      </c>
    </row>
    <row r="149" spans="1:3" ht="18.75" thickBot="1">
      <c r="A149" s="33"/>
      <c r="B149" s="66"/>
      <c r="C149" s="62">
        <f>SUM(C146:C148)</f>
        <v>294879</v>
      </c>
    </row>
    <row r="150" spans="1:3" ht="18.75" thickBot="1">
      <c r="A150" s="33"/>
      <c r="B150" s="43" t="s">
        <v>66</v>
      </c>
      <c r="C150" s="70">
        <v>32076</v>
      </c>
    </row>
    <row r="151" spans="1:3" ht="18.75" thickBot="1">
      <c r="A151" s="33"/>
      <c r="B151" s="66"/>
      <c r="C151" s="62">
        <f>SUM(C150)</f>
        <v>32076</v>
      </c>
    </row>
    <row r="152" spans="1:3">
      <c r="A152" s="33"/>
      <c r="B152" s="43" t="s">
        <v>67</v>
      </c>
      <c r="C152" s="69">
        <v>9306</v>
      </c>
    </row>
    <row r="153" spans="1:3" ht="18.75" thickBot="1">
      <c r="A153" s="33"/>
      <c r="B153" s="43" t="s">
        <v>67</v>
      </c>
      <c r="C153" s="67">
        <v>74656.5</v>
      </c>
    </row>
    <row r="154" spans="1:3" ht="18.75" thickBot="1">
      <c r="A154" s="33"/>
      <c r="B154" s="66"/>
      <c r="C154" s="62">
        <f>SUM(C152:C153)</f>
        <v>83962.5</v>
      </c>
    </row>
    <row r="155" spans="1:3">
      <c r="A155" s="33"/>
      <c r="B155" s="66" t="s">
        <v>68</v>
      </c>
      <c r="C155" s="73">
        <v>814</v>
      </c>
    </row>
    <row r="156" spans="1:3">
      <c r="A156" s="33"/>
      <c r="B156" s="66" t="s">
        <v>68</v>
      </c>
      <c r="C156" s="74">
        <v>159203</v>
      </c>
    </row>
    <row r="157" spans="1:3" ht="18.75" thickBot="1">
      <c r="A157" s="33"/>
      <c r="B157" s="66"/>
      <c r="C157" s="72">
        <f>SUM(C155:C156)</f>
        <v>160017</v>
      </c>
    </row>
    <row r="158" spans="1:3">
      <c r="A158" s="33"/>
      <c r="B158" s="43" t="s">
        <v>69</v>
      </c>
      <c r="C158" s="69">
        <v>1752</v>
      </c>
    </row>
    <row r="159" spans="1:3" ht="18.75" thickBot="1">
      <c r="A159" s="33"/>
      <c r="B159" s="43" t="s">
        <v>69</v>
      </c>
      <c r="C159" s="67">
        <v>7044</v>
      </c>
    </row>
    <row r="160" spans="1:3" ht="18.75" thickBot="1">
      <c r="A160" s="33"/>
      <c r="B160" s="66"/>
      <c r="C160" s="62">
        <f>SUM(C158:C159)</f>
        <v>8796</v>
      </c>
    </row>
    <row r="161" spans="1:3">
      <c r="A161" s="33"/>
      <c r="B161" s="43" t="s">
        <v>70</v>
      </c>
      <c r="C161" s="69">
        <v>115216.8</v>
      </c>
    </row>
    <row r="162" spans="1:3">
      <c r="A162" s="33"/>
      <c r="B162" s="43" t="s">
        <v>70</v>
      </c>
      <c r="C162" s="44">
        <v>61974</v>
      </c>
    </row>
    <row r="163" spans="1:3">
      <c r="A163" s="33"/>
      <c r="B163" s="43" t="s">
        <v>70</v>
      </c>
      <c r="C163" s="44">
        <v>162350.39999999999</v>
      </c>
    </row>
    <row r="164" spans="1:3">
      <c r="A164" s="33"/>
      <c r="B164" s="43" t="s">
        <v>70</v>
      </c>
      <c r="C164" s="44">
        <v>473085.6</v>
      </c>
    </row>
    <row r="165" spans="1:3" ht="18.75" thickBot="1">
      <c r="A165" s="33"/>
      <c r="B165" s="43" t="s">
        <v>70</v>
      </c>
      <c r="C165" s="67">
        <v>492289.2</v>
      </c>
    </row>
    <row r="166" spans="1:3" ht="18.75" thickBot="1">
      <c r="A166" s="33"/>
      <c r="B166" s="66"/>
      <c r="C166" s="62">
        <f>SUM(C161:C165)</f>
        <v>1304916</v>
      </c>
    </row>
    <row r="167" spans="1:3">
      <c r="A167" s="33"/>
      <c r="B167" s="43" t="s">
        <v>44</v>
      </c>
      <c r="C167" s="69">
        <v>30360</v>
      </c>
    </row>
    <row r="168" spans="1:3" ht="18.75" thickBot="1">
      <c r="A168" s="33"/>
      <c r="B168" s="43" t="s">
        <v>44</v>
      </c>
      <c r="C168" s="67">
        <v>16200</v>
      </c>
    </row>
    <row r="169" spans="1:3" ht="18.75" thickBot="1">
      <c r="A169" s="33"/>
      <c r="B169" s="66"/>
      <c r="C169" s="62">
        <f>SUM(C167:C168)</f>
        <v>46560</v>
      </c>
    </row>
    <row r="170" spans="1:3" ht="18.75" thickBot="1">
      <c r="A170" s="33"/>
      <c r="B170" s="43" t="s">
        <v>49</v>
      </c>
      <c r="C170" s="70">
        <v>135026.4</v>
      </c>
    </row>
    <row r="171" spans="1:3" ht="18.75" thickBot="1">
      <c r="A171" s="33"/>
      <c r="B171" s="66"/>
      <c r="C171" s="62">
        <f>SUM(C170)</f>
        <v>135026.4</v>
      </c>
    </row>
    <row r="172" spans="1:3" ht="18.75" thickBot="1">
      <c r="A172" s="33"/>
      <c r="B172" s="43" t="s">
        <v>42</v>
      </c>
      <c r="C172" s="70">
        <v>186340</v>
      </c>
    </row>
    <row r="173" spans="1:3" ht="18.75" thickBot="1">
      <c r="A173" s="33"/>
      <c r="B173" s="66"/>
      <c r="C173" s="62">
        <f>SUM(C172)</f>
        <v>186340</v>
      </c>
    </row>
    <row r="174" spans="1:3">
      <c r="A174" s="33"/>
      <c r="B174" s="43" t="s">
        <v>71</v>
      </c>
      <c r="C174" s="69">
        <v>5250</v>
      </c>
    </row>
    <row r="175" spans="1:3">
      <c r="A175" s="33"/>
      <c r="B175" s="43" t="s">
        <v>71</v>
      </c>
      <c r="C175" s="44">
        <v>8849.5</v>
      </c>
    </row>
    <row r="176" spans="1:3">
      <c r="A176" s="33"/>
      <c r="B176" s="43" t="s">
        <v>71</v>
      </c>
      <c r="C176" s="44">
        <v>17699</v>
      </c>
    </row>
    <row r="177" spans="1:3">
      <c r="A177" s="33"/>
      <c r="B177" s="43" t="s">
        <v>71</v>
      </c>
      <c r="C177" s="44">
        <v>18018</v>
      </c>
    </row>
    <row r="178" spans="1:3">
      <c r="A178" s="33"/>
      <c r="B178" s="43" t="s">
        <v>71</v>
      </c>
      <c r="C178" s="44">
        <v>17699</v>
      </c>
    </row>
    <row r="179" spans="1:3" ht="18.75" thickBot="1">
      <c r="A179" s="33"/>
      <c r="B179" s="43" t="s">
        <v>71</v>
      </c>
      <c r="C179" s="67">
        <v>11956.8</v>
      </c>
    </row>
    <row r="180" spans="1:3" ht="18.75" thickBot="1">
      <c r="A180" s="33"/>
      <c r="B180" s="71"/>
      <c r="C180" s="62">
        <f>SUM(C174:C179)</f>
        <v>79472.3</v>
      </c>
    </row>
    <row r="181" spans="1:3">
      <c r="A181" s="13">
        <v>23</v>
      </c>
      <c r="B181" s="28" t="s">
        <v>26</v>
      </c>
      <c r="C181" s="75">
        <f>SUM(C182+C183+C185)</f>
        <v>694980</v>
      </c>
    </row>
    <row r="182" spans="1:3">
      <c r="A182" s="33"/>
      <c r="B182" s="43" t="s">
        <v>57</v>
      </c>
      <c r="C182" s="44">
        <v>223080</v>
      </c>
    </row>
    <row r="183" spans="1:3" ht="18.75" thickBot="1">
      <c r="A183" s="33"/>
      <c r="B183" s="43" t="s">
        <v>57</v>
      </c>
      <c r="C183" s="67">
        <v>386100</v>
      </c>
    </row>
    <row r="184" spans="1:3" ht="18.75" thickBot="1">
      <c r="A184" s="33"/>
      <c r="B184" s="66"/>
      <c r="C184" s="62">
        <f>SUM(C182:C183)</f>
        <v>609180</v>
      </c>
    </row>
    <row r="185" spans="1:3">
      <c r="A185" s="33"/>
      <c r="B185" s="43" t="s">
        <v>59</v>
      </c>
      <c r="C185" s="69">
        <v>85800</v>
      </c>
    </row>
    <row r="186" spans="1:3">
      <c r="A186" s="33"/>
      <c r="B186" s="66"/>
      <c r="C186" s="63">
        <f>SUM(C185)</f>
        <v>85800</v>
      </c>
    </row>
    <row r="187" spans="1:3">
      <c r="A187" s="13">
        <v>24</v>
      </c>
      <c r="B187" s="15" t="s">
        <v>28</v>
      </c>
      <c r="C187" s="47">
        <v>0</v>
      </c>
    </row>
    <row r="188" spans="1:3">
      <c r="A188" s="13">
        <v>25</v>
      </c>
      <c r="B188" s="15" t="s">
        <v>32</v>
      </c>
      <c r="C188" s="47">
        <v>0</v>
      </c>
    </row>
    <row r="189" spans="1:3">
      <c r="A189" s="25">
        <v>26</v>
      </c>
      <c r="B189" s="15" t="s">
        <v>36</v>
      </c>
      <c r="C189" s="47">
        <v>0</v>
      </c>
    </row>
    <row r="190" spans="1:3">
      <c r="A190" s="13">
        <v>27</v>
      </c>
      <c r="B190" s="15" t="s">
        <v>34</v>
      </c>
      <c r="C190" s="31">
        <f>SUM(C191)</f>
        <v>2964.5</v>
      </c>
    </row>
    <row r="191" spans="1:3" ht="18.75" thickBot="1">
      <c r="A191" s="23"/>
      <c r="B191" s="45" t="s">
        <v>60</v>
      </c>
      <c r="C191" s="46">
        <v>2964.5</v>
      </c>
    </row>
    <row r="192" spans="1:3" ht="18.75" thickBot="1">
      <c r="A192" s="23"/>
      <c r="B192" s="77"/>
      <c r="C192" s="62">
        <f>SUM(C191)</f>
        <v>2964.5</v>
      </c>
    </row>
    <row r="193" spans="1:3">
      <c r="A193" s="23">
        <v>28</v>
      </c>
      <c r="B193" s="22" t="s">
        <v>58</v>
      </c>
      <c r="C193" s="42">
        <f>SUM(C194+C195+C196+C197+C198+C200+C201+C202)</f>
        <v>871959</v>
      </c>
    </row>
    <row r="194" spans="1:3">
      <c r="A194" s="23"/>
      <c r="B194" s="43" t="s">
        <v>55</v>
      </c>
      <c r="C194" s="44">
        <v>151420.5</v>
      </c>
    </row>
    <row r="195" spans="1:3">
      <c r="A195" s="23"/>
      <c r="B195" s="43" t="s">
        <v>55</v>
      </c>
      <c r="C195" s="44">
        <v>144837</v>
      </c>
    </row>
    <row r="196" spans="1:3">
      <c r="A196" s="23"/>
      <c r="B196" s="43" t="s">
        <v>55</v>
      </c>
      <c r="C196" s="44">
        <v>151420.5</v>
      </c>
    </row>
    <row r="197" spans="1:3">
      <c r="A197" s="23"/>
      <c r="B197" s="43" t="s">
        <v>55</v>
      </c>
      <c r="C197" s="44">
        <v>151420.5</v>
      </c>
    </row>
    <row r="198" spans="1:3" ht="18.75" thickBot="1">
      <c r="A198" s="23"/>
      <c r="B198" s="43" t="s">
        <v>55</v>
      </c>
      <c r="C198" s="67">
        <v>151420.5</v>
      </c>
    </row>
    <row r="199" spans="1:3" ht="18.75" thickBot="1">
      <c r="A199" s="23"/>
      <c r="B199" s="66"/>
      <c r="C199" s="62">
        <f>SUM(C194:C198)</f>
        <v>750519</v>
      </c>
    </row>
    <row r="200" spans="1:3">
      <c r="A200" s="23"/>
      <c r="B200" s="43" t="s">
        <v>56</v>
      </c>
      <c r="C200" s="69">
        <v>40480</v>
      </c>
    </row>
    <row r="201" spans="1:3">
      <c r="A201" s="23"/>
      <c r="B201" s="43" t="s">
        <v>56</v>
      </c>
      <c r="C201" s="44">
        <v>40480</v>
      </c>
    </row>
    <row r="202" spans="1:3" ht="18.75" thickBot="1">
      <c r="A202" s="23"/>
      <c r="B202" s="43" t="s">
        <v>56</v>
      </c>
      <c r="C202" s="67">
        <v>40480</v>
      </c>
    </row>
    <row r="203" spans="1:3" ht="18.75" thickBot="1">
      <c r="A203" s="23"/>
      <c r="B203" s="66"/>
      <c r="C203" s="62">
        <f>SUM(C200:C202)</f>
        <v>121440</v>
      </c>
    </row>
    <row r="204" spans="1:3">
      <c r="A204" s="13">
        <v>29</v>
      </c>
      <c r="B204" s="15" t="s">
        <v>20</v>
      </c>
      <c r="C204" s="76">
        <v>0</v>
      </c>
    </row>
    <row r="205" spans="1:3">
      <c r="A205" s="13">
        <v>30</v>
      </c>
      <c r="B205" s="15" t="s">
        <v>29</v>
      </c>
      <c r="C205" s="47">
        <v>0</v>
      </c>
    </row>
    <row r="206" spans="1:3">
      <c r="A206" s="13">
        <v>31</v>
      </c>
      <c r="B206" s="15" t="s">
        <v>31</v>
      </c>
      <c r="C206" s="47">
        <v>0</v>
      </c>
    </row>
    <row r="207" spans="1:3">
      <c r="A207" s="13">
        <v>32</v>
      </c>
      <c r="B207" s="15" t="s">
        <v>37</v>
      </c>
      <c r="C207" s="47">
        <v>0</v>
      </c>
    </row>
    <row r="208" spans="1:3">
      <c r="A208" s="13">
        <v>33</v>
      </c>
      <c r="B208" s="15" t="s">
        <v>15</v>
      </c>
      <c r="C208" s="47">
        <v>0</v>
      </c>
    </row>
    <row r="209" spans="1:3">
      <c r="A209" s="13">
        <v>34</v>
      </c>
      <c r="B209" s="28" t="s">
        <v>11</v>
      </c>
      <c r="C209" s="31">
        <f>SUM(C193+C190+C181+C124+C114+C108+C97+C83+C20)</f>
        <v>13750008.59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0" customWidth="1"/>
    <col min="2" max="3" width="15.28515625" style="10" customWidth="1"/>
    <col min="4" max="4" width="17" style="10" customWidth="1"/>
  </cols>
  <sheetData>
    <row r="2" spans="1:4">
      <c r="A2" s="10">
        <v>2040164.4</v>
      </c>
      <c r="B2" s="10">
        <v>80682.25</v>
      </c>
      <c r="C2" s="10">
        <v>369819</v>
      </c>
      <c r="D2" s="10">
        <v>6472570.25</v>
      </c>
    </row>
    <row r="3" spans="1:4">
      <c r="A3" s="10">
        <v>320917.92</v>
      </c>
      <c r="B3" s="10">
        <v>88422.84</v>
      </c>
      <c r="D3" s="10">
        <v>1912974.24</v>
      </c>
    </row>
    <row r="4" spans="1:4">
      <c r="A4" s="10">
        <v>3522523.73</v>
      </c>
      <c r="B4" s="10">
        <v>260191.39</v>
      </c>
      <c r="D4" s="10">
        <v>429296.48</v>
      </c>
    </row>
    <row r="5" spans="1:4">
      <c r="A5" s="10">
        <v>588964.19999999995</v>
      </c>
      <c r="B5" s="10">
        <f>SUM(B2:B4)</f>
        <v>429296.48</v>
      </c>
      <c r="D5" s="10">
        <v>369819</v>
      </c>
    </row>
    <row r="6" spans="1:4">
      <c r="A6" s="10">
        <f>SUM(A2:A5)</f>
        <v>6472570.25</v>
      </c>
      <c r="D6" s="10">
        <v>726000</v>
      </c>
    </row>
    <row r="7" spans="1:4">
      <c r="D7" s="10">
        <v>2210195.9</v>
      </c>
    </row>
    <row r="8" spans="1:4">
      <c r="D8" s="10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2024-09-16T11:12:35Z</dcterms:modified>
</cp:coreProperties>
</file>